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20775" windowHeight="10935"/>
  </bookViews>
  <sheets>
    <sheet name="ไตรมาสที่ 1-2" sheetId="1" r:id="rId1"/>
  </sheets>
  <definedNames>
    <definedName name="_xlnm.Print_Area" localSheetId="0">'ไตรมาสที่ 1-2'!$A$1:$K$60</definedName>
  </definedNames>
  <calcPr calcId="144525"/>
</workbook>
</file>

<file path=xl/calcChain.xml><?xml version="1.0" encoding="utf-8"?>
<calcChain xmlns="http://schemas.openxmlformats.org/spreadsheetml/2006/main">
  <c r="J42" i="1" l="1"/>
  <c r="H41" i="1"/>
  <c r="J41" i="1" s="1"/>
  <c r="H55" i="1" l="1"/>
  <c r="F55" i="1"/>
  <c r="J55" i="1" l="1"/>
  <c r="J29" i="1"/>
  <c r="F30" i="1"/>
  <c r="H30" i="1"/>
  <c r="H43" i="1"/>
  <c r="J43" i="1" s="1"/>
  <c r="F43" i="1"/>
  <c r="J30" i="1" l="1"/>
  <c r="F18" i="1"/>
  <c r="H16" i="1"/>
  <c r="J16" i="1" s="1"/>
  <c r="H18" i="1" l="1"/>
  <c r="J18" i="1" s="1"/>
</calcChain>
</file>

<file path=xl/sharedStrings.xml><?xml version="1.0" encoding="utf-8"?>
<sst xmlns="http://schemas.openxmlformats.org/spreadsheetml/2006/main" count="80" uniqueCount="53">
  <si>
    <t>ลำดับที่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</si>
  <si>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</si>
  <si>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</si>
  <si>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</si>
  <si>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</si>
  <si>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</si>
  <si>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</si>
  <si>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โครงการ การรักษาความสงบเรียบร้อยและความมั่นคงภายในประเทศ</t>
  </si>
  <si>
    <t xml:space="preserve"> - กิจกรรม การตรวจสอบ คัดกรอง ปราบปรามคนต่างด้าวที่ไม่พึงปรารถนา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</si>
  <si>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</si>
  <si>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</si>
  <si>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</si>
  <si>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ค่าเช่าเครื่องถ่ายเอกสาร</t>
  </si>
  <si>
    <t>วัสดุสำนักงาน</t>
  </si>
  <si>
    <t>ค่าน้ำมันเชื้อเพลิง</t>
  </si>
  <si>
    <t>วัสดุคอมพิวเตอร์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</si>
  <si>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</si>
  <si>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</si>
  <si>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</si>
  <si>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รวม</t>
  </si>
  <si>
    <t>ไม่มี</t>
  </si>
  <si>
    <t>แผนงาน บุคคลกรภาครัฐ</t>
  </si>
  <si>
    <t xml:space="preserve"> - กิจกรรมปฏิรูปกฎหมาย</t>
  </si>
  <si>
    <t>-</t>
  </si>
  <si>
    <t>ค่าเช่าบ้าน</t>
  </si>
  <si>
    <t>เบิกจ่ายตามสิทธิ์</t>
  </si>
  <si>
    <t xml:space="preserve">เงินค่าธรรมเนียมตรวจคนเข้าเมืองเพื่อเสริมงบประมาณรายจ่ายประจำปี 2566 ขยายใช้ถึง 30 ก.ย.67 </t>
  </si>
  <si>
    <t>ค่าจัดทำป้ายประชาสัมพันธ์</t>
  </si>
  <si>
    <t>รายงานผลการใช้จ่ายงบประมาณ ตรวจคนเข้าเมืองจังหวัดจังหวัดสระบุรี</t>
  </si>
  <si>
    <t>วัสดุสำนักงาน(ทำตรายาง)</t>
  </si>
  <si>
    <t>ประจำปี 2566 ไปกลางก่อน</t>
  </si>
  <si>
    <t>ผลการเบิกจ่ายเป็นไปตามเป้าหมาย</t>
  </si>
  <si>
    <t xml:space="preserve"> -2-</t>
  </si>
  <si>
    <t>ประจำปีงบประมาณ พ.ศ. 2567  รอบ 6 เดือนแรก ( ตุลาคม 2566 - มีนาคม 2567)</t>
  </si>
  <si>
    <t>ข้อมูล ณ วันที่ 1 เมษายน 2567</t>
  </si>
  <si>
    <t xml:space="preserve"> -3-</t>
  </si>
  <si>
    <t>งบประมาณประจำปี พ.ศ.2567</t>
  </si>
  <si>
    <t>(งบลงทุน)</t>
  </si>
  <si>
    <t>โครงการก่อสร้างที่พักอาศัยเรือนแถว</t>
  </si>
  <si>
    <t>ชั้นประทวน-รอง สว.10 คูหา พร้อม</t>
  </si>
  <si>
    <t>ส่วนประกอบ จำนวน 2 หลัง</t>
  </si>
  <si>
    <t>ค่าอินเตอร์เน็ต</t>
  </si>
  <si>
    <t>เป็นไปตามแผน เบิกจ่ายได้   ไม่น้อยกว่าร้อยละ  54</t>
  </si>
  <si>
    <t>คณะกรรมการกาหนดราคากลาง</t>
  </si>
  <si>
    <t>อยูระหว่างขออนุมัติแต่งตั้งคณะกรรมการ TOR และ</t>
  </si>
  <si>
    <t>เป็นไปตามแผน เบิกจ่ายได้   ไม่น้อยกว่าร้อยละ  30</t>
  </si>
  <si>
    <t>รวมเบิกจ่าย</t>
  </si>
  <si>
    <t xml:space="preserve">    -</t>
  </si>
  <si>
    <t>หมายเหตุ</t>
  </si>
  <si>
    <t>*หน่วยยังมิได้รับการจัดสรรงบประมาณ*</t>
  </si>
  <si>
    <t>ตรวจคนเข้าเมืองจังหวัดสระบุรี ดำเนินการตามหนังสือ คณะกรรมการวินิจฉัยปัญหาการจัดซื้อจัดจ้างและการบริหารพัสดุภาครัฐ กรมบัญชีกลาง ด่วนที่สุด ที่ กค (กวจ) 0405/ว 41</t>
  </si>
  <si>
    <t>ลง 24 ม.ค.2567 ถึง หัวหน้าหน่วยงานของรัฐ เรื่อง แนทางปฏิบัติในการเตรียมการจัดซื้อจัดจ้างและการเร่งรัดการใช้จ่ายเงินงบประมาณ พ.ศ.2567</t>
  </si>
  <si>
    <t>ยังมิได้รับงบประมาณ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</si>
</sst>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9" x14ac:knownFonts="1">
    <font>
      <sz val="11"/>
      <color theme="1"/>
      <name val="Tahoma"/>
      <scheme val="minor"/>
    </font>
    <font>
      <b/>
      <sz val="18"/>
      <color theme="1"/>
      <name val="TH Sarabun New"/>
      <family val="2"/>
    </font>
    <font>
      <sz val="11"/>
      <color theme="1"/>
      <name val="TH Sarabun New"/>
      <family val="2"/>
    </font>
    <font>
      <b/>
      <sz val="18"/>
      <color rgb="FFFF0000"/>
      <name val="TH Sarabun New"/>
      <family val="2"/>
    </font>
    <font>
      <sz val="1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26"/>
      <color rgb="FFFF0000"/>
      <name val="TH Sarabun New"/>
      <family val="2"/>
    </font>
    <font>
      <sz val="16"/>
      <color rgb="FFFF0000"/>
      <name val="TH Sarabun New"/>
      <family val="2"/>
    </font>
    <font>
      <b/>
      <sz val="11"/>
      <color theme="1"/>
      <name val="TH Sarabun New"/>
      <family val="2"/>
    </font>
    <font>
      <sz val="16"/>
      <name val="TH Sarabun New"/>
      <family val="2"/>
    </font>
    <font>
      <b/>
      <sz val="16"/>
      <color rgb="FFFFC000"/>
      <name val="TH Sarabun New"/>
      <family val="2"/>
    </font>
    <font>
      <sz val="11"/>
      <color rgb="FFFFC000"/>
      <name val="TH Sarabun New"/>
      <family val="2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b/>
      <u/>
      <sz val="14"/>
      <color rgb="FFFF0000"/>
      <name val="TH Sarabun New"/>
      <family val="2"/>
    </font>
    <font>
      <sz val="16"/>
      <color rgb="FF0070C0"/>
      <name val="TH Sarabun New"/>
      <family val="2"/>
    </font>
    <font>
      <sz val="11"/>
      <color rgb="FF0070C0"/>
      <name val="TH Sarabun New"/>
      <family val="2"/>
    </font>
    <font>
      <sz val="14"/>
      <color rgb="FF0070C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rgb="FF002060"/>
        <bgColor rgb="FF1F497D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ABF8F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164" fontId="5" fillId="0" borderId="12" xfId="0" applyNumberFormat="1" applyFont="1" applyBorder="1"/>
    <xf numFmtId="0" fontId="5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vertical="center"/>
    </xf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0" xfId="0" applyFont="1"/>
    <xf numFmtId="164" fontId="6" fillId="0" borderId="12" xfId="0" applyNumberFormat="1" applyFont="1" applyBorder="1"/>
    <xf numFmtId="0" fontId="6" fillId="0" borderId="11" xfId="0" applyFont="1" applyBorder="1"/>
    <xf numFmtId="0" fontId="9" fillId="0" borderId="0" xfId="0" applyFont="1"/>
    <xf numFmtId="0" fontId="5" fillId="0" borderId="10" xfId="0" applyFont="1" applyBorder="1" applyAlignment="1">
      <alignment horizontal="center"/>
    </xf>
    <xf numFmtId="0" fontId="6" fillId="0" borderId="0" xfId="0" applyFont="1"/>
    <xf numFmtId="164" fontId="5" fillId="0" borderId="12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164" fontId="5" fillId="2" borderId="1" xfId="0" applyNumberFormat="1" applyFont="1" applyFill="1" applyBorder="1"/>
    <xf numFmtId="164" fontId="6" fillId="2" borderId="5" xfId="0" applyNumberFormat="1" applyFont="1" applyFill="1" applyBorder="1"/>
    <xf numFmtId="0" fontId="5" fillId="2" borderId="5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0" fontId="9" fillId="3" borderId="0" xfId="0" applyFont="1" applyFill="1"/>
    <xf numFmtId="0" fontId="2" fillId="3" borderId="0" xfId="0" applyFont="1" applyFill="1" applyAlignment="1"/>
    <xf numFmtId="164" fontId="5" fillId="0" borderId="14" xfId="0" applyNumberFormat="1" applyFont="1" applyBorder="1"/>
    <xf numFmtId="0" fontId="5" fillId="0" borderId="15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/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64" fontId="6" fillId="8" borderId="33" xfId="0" applyNumberFormat="1" applyFont="1" applyFill="1" applyBorder="1"/>
    <xf numFmtId="0" fontId="6" fillId="8" borderId="35" xfId="0" applyFont="1" applyFill="1" applyBorder="1" applyAlignment="1">
      <alignment horizontal="center"/>
    </xf>
    <xf numFmtId="0" fontId="6" fillId="8" borderId="14" xfId="0" applyFont="1" applyFill="1" applyBorder="1"/>
    <xf numFmtId="0" fontId="6" fillId="8" borderId="13" xfId="0" applyFont="1" applyFill="1" applyBorder="1" applyAlignment="1">
      <alignment horizontal="center"/>
    </xf>
    <xf numFmtId="164" fontId="6" fillId="8" borderId="12" xfId="0" applyNumberFormat="1" applyFont="1" applyFill="1" applyBorder="1"/>
    <xf numFmtId="0" fontId="6" fillId="8" borderId="5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0" borderId="0" xfId="0" applyFont="1" applyAlignment="1"/>
    <xf numFmtId="0" fontId="5" fillId="0" borderId="40" xfId="0" applyFont="1" applyBorder="1" applyAlignment="1">
      <alignment horizontal="left"/>
    </xf>
    <xf numFmtId="0" fontId="6" fillId="0" borderId="41" xfId="0" applyFont="1" applyBorder="1"/>
    <xf numFmtId="164" fontId="6" fillId="8" borderId="14" xfId="0" applyNumberFormat="1" applyFont="1" applyFill="1" applyBorder="1"/>
    <xf numFmtId="0" fontId="6" fillId="8" borderId="15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/>
    <xf numFmtId="164" fontId="6" fillId="7" borderId="12" xfId="0" applyNumberFormat="1" applyFont="1" applyFill="1" applyBorder="1"/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164" fontId="6" fillId="8" borderId="14" xfId="0" applyNumberFormat="1" applyFont="1" applyFill="1" applyBorder="1" applyAlignment="1"/>
    <xf numFmtId="164" fontId="6" fillId="8" borderId="13" xfId="0" applyNumberFormat="1" applyFont="1" applyFill="1" applyBorder="1" applyAlignme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1" fillId="5" borderId="19" xfId="0" applyFont="1" applyFill="1" applyBorder="1" applyAlignment="1">
      <alignment horizontal="center" vertical="center"/>
    </xf>
    <xf numFmtId="0" fontId="12" fillId="6" borderId="21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2" fillId="6" borderId="4" xfId="0" applyFont="1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2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164" fontId="6" fillId="8" borderId="14" xfId="0" applyNumberFormat="1" applyFont="1" applyFill="1" applyBorder="1" applyAlignment="1">
      <alignment horizontal="center"/>
    </xf>
    <xf numFmtId="164" fontId="6" fillId="8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2" borderId="14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164" fontId="5" fillId="2" borderId="14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/>
    <xf numFmtId="164" fontId="10" fillId="0" borderId="14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/>
    <xf numFmtId="164" fontId="5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/>
    <xf numFmtId="164" fontId="6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8" borderId="36" xfId="0" applyFont="1" applyFill="1" applyBorder="1" applyAlignment="1">
      <alignment horizontal="center"/>
    </xf>
    <xf numFmtId="0" fontId="4" fillId="7" borderId="35" xfId="0" applyFont="1" applyFill="1" applyBorder="1"/>
    <xf numFmtId="164" fontId="6" fillId="8" borderId="3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12" fillId="6" borderId="20" xfId="0" applyFont="1" applyFill="1" applyBorder="1"/>
    <xf numFmtId="0" fontId="5" fillId="0" borderId="20" xfId="0" applyFont="1" applyBorder="1" applyAlignment="1">
      <alignment horizontal="center" vertical="top"/>
    </xf>
    <xf numFmtId="0" fontId="4" fillId="0" borderId="20" xfId="0" applyFont="1" applyBorder="1"/>
    <xf numFmtId="0" fontId="4" fillId="0" borderId="2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16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view="pageBreakPreview" zoomScale="90" zoomScaleNormal="100" zoomScaleSheetLayoutView="90" workbookViewId="0">
      <selection activeCell="D59" sqref="D59"/>
    </sheetView>
  </sheetViews>
  <sheetFormatPr defaultColWidth="12.625" defaultRowHeight="15" customHeight="1" x14ac:dyDescent="0.4"/>
  <cols>
    <col min="1" max="1" width="7.375" style="1" customWidth="1"/>
    <col min="2" max="2" width="4.25" style="1" customWidth="1"/>
    <col min="3" max="3" width="26.75" style="1" customWidth="1"/>
    <col min="4" max="4" width="12.375" style="1" customWidth="1"/>
    <col min="5" max="5" width="10.25" style="1" customWidth="1"/>
    <col min="6" max="6" width="9.625" style="1" customWidth="1"/>
    <col min="7" max="7" width="6.125" style="1" customWidth="1"/>
    <col min="8" max="8" width="9.625" style="1" customWidth="1"/>
    <col min="9" max="9" width="5.625" style="1" customWidth="1"/>
    <col min="10" max="10" width="12.25" style="1" customWidth="1"/>
    <col min="11" max="11" width="15.25" style="1" customWidth="1"/>
    <col min="12" max="26" width="8.625" style="1" customWidth="1"/>
    <col min="27" max="16384" width="12.625" style="1"/>
  </cols>
  <sheetData>
    <row r="1" spans="1:26" ht="27" customHeight="1" x14ac:dyDescent="0.4">
      <c r="A1" s="156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26" ht="21.75" customHeight="1" x14ac:dyDescent="0.4">
      <c r="A2" s="156" t="s">
        <v>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26" ht="25.5" customHeight="1" x14ac:dyDescent="0.4">
      <c r="A3" s="158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26" ht="20.25" customHeight="1" x14ac:dyDescent="0.4">
      <c r="A4" s="77" t="s">
        <v>0</v>
      </c>
      <c r="B4" s="38"/>
      <c r="C4" s="79" t="s">
        <v>1</v>
      </c>
      <c r="D4" s="81" t="s">
        <v>2</v>
      </c>
      <c r="E4" s="82"/>
      <c r="F4" s="81" t="s">
        <v>3</v>
      </c>
      <c r="G4" s="82"/>
      <c r="H4" s="81" t="s">
        <v>4</v>
      </c>
      <c r="I4" s="82"/>
      <c r="J4" s="85" t="s">
        <v>5</v>
      </c>
      <c r="K4" s="87" t="s">
        <v>6</v>
      </c>
    </row>
    <row r="5" spans="1:26" ht="24" customHeight="1" x14ac:dyDescent="0.4">
      <c r="A5" s="152"/>
      <c r="B5" s="39"/>
      <c r="C5" s="80"/>
      <c r="D5" s="83"/>
      <c r="E5" s="84"/>
      <c r="F5" s="83"/>
      <c r="G5" s="84"/>
      <c r="H5" s="83"/>
      <c r="I5" s="84"/>
      <c r="J5" s="86"/>
      <c r="K5" s="80"/>
    </row>
    <row r="6" spans="1:26" ht="54.75" customHeight="1" x14ac:dyDescent="0.55000000000000004">
      <c r="A6" s="153">
        <v>1</v>
      </c>
      <c r="B6" s="159" t="s">
        <v>7</v>
      </c>
      <c r="C6" s="127"/>
      <c r="D6" s="126" t="s">
        <v>42</v>
      </c>
      <c r="E6" s="127"/>
      <c r="F6" s="160"/>
      <c r="G6" s="127"/>
      <c r="H6" s="160"/>
      <c r="I6" s="127"/>
      <c r="J6" s="23">
        <v>70.930000000000007</v>
      </c>
      <c r="K6" s="24" t="s">
        <v>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customHeight="1" x14ac:dyDescent="0.55000000000000004">
      <c r="A7" s="154"/>
      <c r="B7" s="162" t="s">
        <v>8</v>
      </c>
      <c r="C7" s="139"/>
      <c r="D7" s="138"/>
      <c r="E7" s="139"/>
      <c r="F7" s="161"/>
      <c r="G7" s="139"/>
      <c r="H7" s="161"/>
      <c r="I7" s="139"/>
      <c r="J7" s="21"/>
      <c r="K7" s="2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55000000000000004">
      <c r="A8" s="154"/>
      <c r="B8" s="19">
        <v>1.1000000000000001</v>
      </c>
      <c r="C8" s="4" t="s">
        <v>9</v>
      </c>
      <c r="D8" s="140"/>
      <c r="E8" s="135"/>
      <c r="F8" s="136"/>
      <c r="G8" s="135"/>
      <c r="H8" s="136"/>
      <c r="I8" s="135"/>
      <c r="J8" s="5"/>
      <c r="K8" s="6"/>
    </row>
    <row r="9" spans="1:26" ht="21" customHeight="1" x14ac:dyDescent="0.55000000000000004">
      <c r="A9" s="154"/>
      <c r="B9" s="19">
        <v>1.2</v>
      </c>
      <c r="C9" s="4" t="s">
        <v>10</v>
      </c>
      <c r="D9" s="134"/>
      <c r="E9" s="135"/>
      <c r="F9" s="134"/>
      <c r="G9" s="135"/>
      <c r="H9" s="143">
        <v>9030.25</v>
      </c>
      <c r="I9" s="144"/>
      <c r="J9" s="7"/>
      <c r="K9" s="7"/>
    </row>
    <row r="10" spans="1:26" ht="21" customHeight="1" x14ac:dyDescent="0.4">
      <c r="A10" s="154"/>
      <c r="B10" s="19">
        <v>1.3</v>
      </c>
      <c r="C10" s="4" t="s">
        <v>11</v>
      </c>
      <c r="D10" s="134"/>
      <c r="E10" s="135"/>
      <c r="F10" s="134"/>
      <c r="G10" s="135"/>
      <c r="H10" s="142"/>
      <c r="I10" s="135"/>
      <c r="J10" s="7"/>
      <c r="K10" s="7"/>
    </row>
    <row r="11" spans="1:26" ht="21" customHeight="1" x14ac:dyDescent="0.55000000000000004">
      <c r="A11" s="154"/>
      <c r="B11" s="19">
        <v>1.4</v>
      </c>
      <c r="C11" s="4" t="s">
        <v>12</v>
      </c>
      <c r="D11" s="134"/>
      <c r="E11" s="135"/>
      <c r="F11" s="134"/>
      <c r="G11" s="135"/>
      <c r="H11" s="143">
        <v>20000</v>
      </c>
      <c r="I11" s="144"/>
      <c r="J11" s="7"/>
      <c r="K11" s="7"/>
    </row>
    <row r="12" spans="1:26" ht="19.5" customHeight="1" x14ac:dyDescent="0.55000000000000004">
      <c r="A12" s="154"/>
      <c r="B12" s="19">
        <v>1.5</v>
      </c>
      <c r="C12" s="4" t="s">
        <v>29</v>
      </c>
      <c r="D12" s="140"/>
      <c r="E12" s="135"/>
      <c r="F12" s="136"/>
      <c r="G12" s="135"/>
      <c r="H12" s="136">
        <v>4780</v>
      </c>
      <c r="I12" s="135"/>
      <c r="J12" s="5"/>
      <c r="K12" s="8"/>
    </row>
    <row r="13" spans="1:26" ht="20.25" customHeight="1" x14ac:dyDescent="0.55000000000000004">
      <c r="A13" s="154"/>
      <c r="B13" s="19">
        <v>1.6</v>
      </c>
      <c r="C13" s="4" t="s">
        <v>14</v>
      </c>
      <c r="D13" s="140"/>
      <c r="E13" s="135"/>
      <c r="F13" s="136"/>
      <c r="G13" s="135"/>
      <c r="H13" s="136">
        <v>9170</v>
      </c>
      <c r="I13" s="135"/>
      <c r="J13" s="5"/>
      <c r="K13" s="8"/>
    </row>
    <row r="14" spans="1:26" ht="18.75" customHeight="1" x14ac:dyDescent="0.55000000000000004">
      <c r="A14" s="154"/>
      <c r="B14" s="19">
        <v>1.7</v>
      </c>
      <c r="C14" s="4" t="s">
        <v>41</v>
      </c>
      <c r="D14" s="141"/>
      <c r="E14" s="135"/>
      <c r="F14" s="137"/>
      <c r="G14" s="135"/>
      <c r="H14" s="136">
        <v>1062.4000000000001</v>
      </c>
      <c r="I14" s="135"/>
      <c r="J14" s="5"/>
      <c r="K14" s="8"/>
    </row>
    <row r="15" spans="1:26" ht="20.25" customHeight="1" x14ac:dyDescent="0.55000000000000004">
      <c r="A15" s="154"/>
      <c r="B15" s="19">
        <v>1.8</v>
      </c>
      <c r="C15" s="4" t="s">
        <v>16</v>
      </c>
      <c r="D15" s="140"/>
      <c r="E15" s="135"/>
      <c r="F15" s="136"/>
      <c r="G15" s="135"/>
      <c r="H15" s="136"/>
      <c r="I15" s="135"/>
      <c r="J15" s="5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x14ac:dyDescent="0.55000000000000004">
      <c r="A16" s="154"/>
      <c r="B16" s="146" t="s">
        <v>17</v>
      </c>
      <c r="C16" s="135"/>
      <c r="D16" s="150"/>
      <c r="E16" s="135"/>
      <c r="F16" s="145">
        <v>71400</v>
      </c>
      <c r="G16" s="135"/>
      <c r="H16" s="145">
        <f>SUM(H8:I15)</f>
        <v>44042.65</v>
      </c>
      <c r="I16" s="135"/>
      <c r="J16" s="11">
        <f>H16*100/71400</f>
        <v>61.6843837535014</v>
      </c>
      <c r="K16" s="12"/>
    </row>
    <row r="17" spans="1:26" ht="20.25" customHeight="1" x14ac:dyDescent="0.55000000000000004">
      <c r="A17" s="154"/>
      <c r="B17" s="146" t="s">
        <v>18</v>
      </c>
      <c r="C17" s="135"/>
      <c r="D17" s="150"/>
      <c r="E17" s="135"/>
      <c r="F17" s="145">
        <v>22700</v>
      </c>
      <c r="G17" s="135"/>
      <c r="H17" s="145">
        <v>22700</v>
      </c>
      <c r="I17" s="135"/>
      <c r="J17" s="11">
        <v>100</v>
      </c>
      <c r="K17" s="12"/>
    </row>
    <row r="18" spans="1:26" ht="22.5" customHeight="1" x14ac:dyDescent="0.55000000000000004">
      <c r="A18" s="155"/>
      <c r="B18" s="147" t="s">
        <v>19</v>
      </c>
      <c r="C18" s="148"/>
      <c r="D18" s="151"/>
      <c r="E18" s="148"/>
      <c r="F18" s="149">
        <f>SUM(F16:G17)</f>
        <v>94100</v>
      </c>
      <c r="G18" s="148"/>
      <c r="H18" s="149">
        <f>SUM(H16:I17)</f>
        <v>66742.649999999994</v>
      </c>
      <c r="I18" s="148"/>
      <c r="J18" s="40">
        <f>H18*100/F18</f>
        <v>70.927364505844835</v>
      </c>
      <c r="K18" s="41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31" customFormat="1" ht="22.5" customHeight="1" x14ac:dyDescent="0.55000000000000004">
      <c r="A19" s="25"/>
      <c r="B19" s="26"/>
      <c r="C19" s="25"/>
      <c r="D19" s="27"/>
      <c r="E19" s="25"/>
      <c r="F19" s="28"/>
      <c r="G19" s="25"/>
      <c r="H19" s="28"/>
      <c r="I19" s="25"/>
      <c r="J19" s="29"/>
      <c r="K19" s="2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1" customFormat="1" ht="22.5" customHeight="1" x14ac:dyDescent="0.55000000000000004">
      <c r="A20" s="25"/>
      <c r="B20" s="26"/>
      <c r="C20" s="25"/>
      <c r="D20" s="27"/>
      <c r="E20" s="25"/>
      <c r="F20" s="28"/>
      <c r="G20" s="25"/>
      <c r="H20" s="28"/>
      <c r="I20" s="25"/>
      <c r="J20" s="29"/>
      <c r="K20" s="26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31" customFormat="1" ht="22.5" customHeight="1" x14ac:dyDescent="0.55000000000000004">
      <c r="A21" s="25"/>
      <c r="B21" s="26"/>
      <c r="C21" s="25"/>
      <c r="D21" s="27"/>
      <c r="E21" s="25"/>
      <c r="F21" s="28"/>
      <c r="G21" s="25"/>
      <c r="H21" s="28"/>
      <c r="I21" s="25"/>
      <c r="J21" s="29"/>
      <c r="K21" s="2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31" customFormat="1" ht="22.5" customHeight="1" x14ac:dyDescent="0.55000000000000004">
      <c r="A22" s="25"/>
      <c r="B22" s="26"/>
      <c r="C22" s="25"/>
      <c r="D22" s="27"/>
      <c r="E22" s="37" t="s">
        <v>32</v>
      </c>
      <c r="F22" s="28"/>
      <c r="G22" s="25"/>
      <c r="H22" s="28"/>
      <c r="I22" s="25"/>
      <c r="J22" s="29"/>
      <c r="K22" s="2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1" customFormat="1" ht="22.5" customHeight="1" x14ac:dyDescent="0.55000000000000004">
      <c r="A23" s="25"/>
      <c r="B23" s="26"/>
      <c r="C23" s="25"/>
      <c r="D23" s="27"/>
      <c r="E23" s="25"/>
      <c r="F23" s="28"/>
      <c r="G23" s="25"/>
      <c r="H23" s="28"/>
      <c r="I23" s="25"/>
      <c r="J23" s="29"/>
      <c r="K23" s="2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0.25" customHeight="1" x14ac:dyDescent="0.4">
      <c r="A24" s="77" t="s">
        <v>0</v>
      </c>
      <c r="B24" s="38"/>
      <c r="C24" s="79" t="s">
        <v>1</v>
      </c>
      <c r="D24" s="81" t="s">
        <v>2</v>
      </c>
      <c r="E24" s="82"/>
      <c r="F24" s="81" t="s">
        <v>3</v>
      </c>
      <c r="G24" s="82"/>
      <c r="H24" s="81" t="s">
        <v>4</v>
      </c>
      <c r="I24" s="82"/>
      <c r="J24" s="85" t="s">
        <v>5</v>
      </c>
      <c r="K24" s="87" t="s">
        <v>6</v>
      </c>
    </row>
    <row r="25" spans="1:26" ht="24" customHeight="1" x14ac:dyDescent="0.4">
      <c r="A25" s="78"/>
      <c r="B25" s="39"/>
      <c r="C25" s="80"/>
      <c r="D25" s="83"/>
      <c r="E25" s="84"/>
      <c r="F25" s="83"/>
      <c r="G25" s="84"/>
      <c r="H25" s="83"/>
      <c r="I25" s="84"/>
      <c r="J25" s="86"/>
      <c r="K25" s="80"/>
    </row>
    <row r="26" spans="1:26" ht="21" customHeight="1" x14ac:dyDescent="0.55000000000000004">
      <c r="A26" s="88">
        <v>2</v>
      </c>
      <c r="B26" s="62" t="s">
        <v>21</v>
      </c>
      <c r="C26" s="63"/>
      <c r="D26" s="91" t="s">
        <v>31</v>
      </c>
      <c r="E26" s="92"/>
      <c r="F26" s="95"/>
      <c r="G26" s="96"/>
      <c r="H26" s="99"/>
      <c r="I26" s="100"/>
      <c r="J26" s="103">
        <v>45.49</v>
      </c>
      <c r="K26" s="117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4">
      <c r="A27" s="88"/>
      <c r="B27" s="64" t="s">
        <v>30</v>
      </c>
      <c r="C27" s="65"/>
      <c r="D27" s="93"/>
      <c r="E27" s="94"/>
      <c r="F27" s="97"/>
      <c r="G27" s="98"/>
      <c r="H27" s="101"/>
      <c r="I27" s="102"/>
      <c r="J27" s="104"/>
      <c r="K27" s="1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 x14ac:dyDescent="0.55000000000000004">
      <c r="A28" s="89"/>
      <c r="B28" s="34" t="s">
        <v>22</v>
      </c>
      <c r="C28" s="35"/>
      <c r="D28" s="119"/>
      <c r="E28" s="120"/>
      <c r="F28" s="105"/>
      <c r="G28" s="106"/>
      <c r="H28" s="107"/>
      <c r="I28" s="108"/>
      <c r="J28" s="32"/>
      <c r="K28" s="3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.75" customHeight="1" x14ac:dyDescent="0.55000000000000004">
      <c r="A29" s="89"/>
      <c r="B29" s="14" t="s">
        <v>23</v>
      </c>
      <c r="C29" s="8" t="s">
        <v>24</v>
      </c>
      <c r="D29" s="109" t="s">
        <v>25</v>
      </c>
      <c r="E29" s="110"/>
      <c r="F29" s="107">
        <v>288000</v>
      </c>
      <c r="G29" s="108"/>
      <c r="H29" s="107">
        <v>131000</v>
      </c>
      <c r="I29" s="108"/>
      <c r="J29" s="32">
        <f>H29*100/F29</f>
        <v>45.486111111111114</v>
      </c>
      <c r="K29" s="3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.75" customHeight="1" x14ac:dyDescent="0.55000000000000004">
      <c r="A30" s="90"/>
      <c r="B30" s="42"/>
      <c r="C30" s="43" t="s">
        <v>19</v>
      </c>
      <c r="D30" s="111"/>
      <c r="E30" s="112"/>
      <c r="F30" s="113">
        <f>SUM(F29)</f>
        <v>288000</v>
      </c>
      <c r="G30" s="114"/>
      <c r="H30" s="113">
        <f>SUM(H29)</f>
        <v>131000</v>
      </c>
      <c r="I30" s="114"/>
      <c r="J30" s="44">
        <f>H30*100/F30</f>
        <v>45.486111111111114</v>
      </c>
      <c r="K30" s="4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67.5" customHeight="1" x14ac:dyDescent="0.55000000000000004">
      <c r="A31" s="121">
        <v>3</v>
      </c>
      <c r="B31" s="122" t="s">
        <v>26</v>
      </c>
      <c r="C31" s="123"/>
      <c r="D31" s="126" t="s">
        <v>45</v>
      </c>
      <c r="E31" s="127"/>
      <c r="F31" s="124"/>
      <c r="G31" s="125"/>
      <c r="H31" s="124"/>
      <c r="I31" s="125"/>
      <c r="J31" s="20">
        <v>74.069999999999993</v>
      </c>
      <c r="K31" s="36"/>
    </row>
    <row r="32" spans="1:26" ht="22.5" customHeight="1" x14ac:dyDescent="0.55000000000000004">
      <c r="A32" s="89"/>
      <c r="B32" s="3">
        <v>3.1</v>
      </c>
      <c r="C32" s="4" t="s">
        <v>9</v>
      </c>
      <c r="D32" s="109"/>
      <c r="E32" s="110"/>
      <c r="F32" s="107"/>
      <c r="G32" s="108"/>
      <c r="H32" s="128">
        <v>41632</v>
      </c>
      <c r="I32" s="129"/>
      <c r="J32" s="5"/>
      <c r="K32" s="6"/>
    </row>
    <row r="33" spans="1:26" ht="21" customHeight="1" x14ac:dyDescent="0.4">
      <c r="A33" s="89"/>
      <c r="B33" s="3">
        <v>3.2</v>
      </c>
      <c r="C33" s="4" t="s">
        <v>10</v>
      </c>
      <c r="D33" s="130"/>
      <c r="E33" s="131"/>
      <c r="F33" s="130"/>
      <c r="G33" s="131"/>
      <c r="H33" s="132"/>
      <c r="I33" s="133"/>
      <c r="J33" s="16"/>
      <c r="K33" s="17"/>
    </row>
    <row r="34" spans="1:26" ht="21" customHeight="1" x14ac:dyDescent="0.4">
      <c r="A34" s="89"/>
      <c r="B34" s="3">
        <v>3.3</v>
      </c>
      <c r="C34" s="4" t="s">
        <v>11</v>
      </c>
      <c r="D34" s="130"/>
      <c r="E34" s="131"/>
      <c r="F34" s="130"/>
      <c r="G34" s="131"/>
      <c r="H34" s="132">
        <v>55000</v>
      </c>
      <c r="I34" s="133"/>
      <c r="J34" s="16"/>
      <c r="K34" s="17"/>
    </row>
    <row r="35" spans="1:26" ht="21" customHeight="1" x14ac:dyDescent="0.4">
      <c r="A35" s="89"/>
      <c r="B35" s="3">
        <v>3.4</v>
      </c>
      <c r="C35" s="4" t="s">
        <v>12</v>
      </c>
      <c r="D35" s="130"/>
      <c r="E35" s="131"/>
      <c r="F35" s="130"/>
      <c r="G35" s="131"/>
      <c r="H35" s="132"/>
      <c r="I35" s="133"/>
      <c r="J35" s="16"/>
      <c r="K35" s="17"/>
    </row>
    <row r="36" spans="1:26" ht="21" customHeight="1" x14ac:dyDescent="0.4">
      <c r="A36" s="89"/>
      <c r="B36" s="3">
        <v>3.5</v>
      </c>
      <c r="C36" s="4" t="s">
        <v>27</v>
      </c>
      <c r="D36" s="130"/>
      <c r="E36" s="131"/>
      <c r="F36" s="130"/>
      <c r="G36" s="131"/>
      <c r="H36" s="132">
        <v>9350</v>
      </c>
      <c r="I36" s="133"/>
      <c r="J36" s="16"/>
      <c r="K36" s="18"/>
    </row>
    <row r="37" spans="1:26" ht="20.25" customHeight="1" x14ac:dyDescent="0.55000000000000004">
      <c r="A37" s="89"/>
      <c r="B37" s="3">
        <v>3.6</v>
      </c>
      <c r="C37" s="4" t="s">
        <v>13</v>
      </c>
      <c r="D37" s="109"/>
      <c r="E37" s="110"/>
      <c r="F37" s="107"/>
      <c r="G37" s="108"/>
      <c r="H37" s="128">
        <v>52050</v>
      </c>
      <c r="I37" s="129"/>
      <c r="J37" s="5"/>
      <c r="K37" s="6"/>
    </row>
    <row r="38" spans="1:26" ht="20.25" customHeight="1" x14ac:dyDescent="0.55000000000000004">
      <c r="A38" s="89"/>
      <c r="B38" s="3">
        <v>3.7</v>
      </c>
      <c r="C38" s="4" t="s">
        <v>14</v>
      </c>
      <c r="D38" s="109"/>
      <c r="E38" s="110"/>
      <c r="F38" s="107"/>
      <c r="G38" s="108"/>
      <c r="H38" s="128">
        <v>49390</v>
      </c>
      <c r="I38" s="129"/>
      <c r="J38" s="5"/>
      <c r="K38" s="6"/>
    </row>
    <row r="39" spans="1:26" ht="21.75" customHeight="1" x14ac:dyDescent="0.55000000000000004">
      <c r="A39" s="89"/>
      <c r="B39" s="3">
        <v>3.8</v>
      </c>
      <c r="C39" s="4" t="s">
        <v>15</v>
      </c>
      <c r="D39" s="169"/>
      <c r="E39" s="170"/>
      <c r="F39" s="130"/>
      <c r="G39" s="131"/>
      <c r="H39" s="128"/>
      <c r="I39" s="129"/>
      <c r="J39" s="5"/>
      <c r="K39" s="6"/>
    </row>
    <row r="40" spans="1:26" ht="20.25" customHeight="1" x14ac:dyDescent="0.55000000000000004">
      <c r="A40" s="89"/>
      <c r="B40" s="3">
        <v>3.9</v>
      </c>
      <c r="C40" s="4" t="s">
        <v>16</v>
      </c>
      <c r="D40" s="109"/>
      <c r="E40" s="110"/>
      <c r="F40" s="107"/>
      <c r="G40" s="108"/>
      <c r="H40" s="128">
        <v>5725</v>
      </c>
      <c r="I40" s="129"/>
      <c r="J40" s="5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 x14ac:dyDescent="0.55000000000000004">
      <c r="A41" s="89"/>
      <c r="B41" s="163" t="s">
        <v>17</v>
      </c>
      <c r="C41" s="164"/>
      <c r="D41" s="165"/>
      <c r="E41" s="166"/>
      <c r="F41" s="107">
        <v>306840</v>
      </c>
      <c r="G41" s="108"/>
      <c r="H41" s="107">
        <f>SUM(H32:I40)</f>
        <v>213147</v>
      </c>
      <c r="I41" s="108"/>
      <c r="J41" s="11">
        <f>H41*100/306840</f>
        <v>69.465193586233866</v>
      </c>
      <c r="K41" s="6"/>
    </row>
    <row r="42" spans="1:26" ht="25.5" customHeight="1" x14ac:dyDescent="0.55000000000000004">
      <c r="A42" s="89"/>
      <c r="B42" s="163" t="s">
        <v>18</v>
      </c>
      <c r="C42" s="164"/>
      <c r="D42" s="165"/>
      <c r="E42" s="166"/>
      <c r="F42" s="107">
        <v>212307.64</v>
      </c>
      <c r="G42" s="108"/>
      <c r="H42" s="145">
        <v>171389.66</v>
      </c>
      <c r="I42" s="135"/>
      <c r="J42" s="11">
        <f>H42*100/212307.64</f>
        <v>80.727033657385093</v>
      </c>
      <c r="K42" s="6"/>
    </row>
    <row r="43" spans="1:26" ht="24.75" customHeight="1" x14ac:dyDescent="0.55000000000000004">
      <c r="A43" s="90"/>
      <c r="B43" s="111" t="s">
        <v>19</v>
      </c>
      <c r="C43" s="112"/>
      <c r="D43" s="167"/>
      <c r="E43" s="168"/>
      <c r="F43" s="113">
        <f>SUM(F41:G42)</f>
        <v>519147.64</v>
      </c>
      <c r="G43" s="114"/>
      <c r="H43" s="113">
        <f>SUM(H41:I42)</f>
        <v>384536.66000000003</v>
      </c>
      <c r="I43" s="114"/>
      <c r="J43" s="61">
        <f>H43*100/519147.64</f>
        <v>74.070771081613699</v>
      </c>
      <c r="K43" s="4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 x14ac:dyDescent="0.4"/>
    <row r="45" spans="1:26" s="31" customFormat="1" ht="22.5" customHeight="1" x14ac:dyDescent="0.55000000000000004">
      <c r="A45" s="25"/>
      <c r="B45" s="26"/>
      <c r="C45" s="25"/>
      <c r="D45" s="27"/>
      <c r="E45" s="37" t="s">
        <v>35</v>
      </c>
      <c r="F45" s="28"/>
      <c r="G45" s="25"/>
      <c r="H45" s="28"/>
      <c r="I45" s="25"/>
      <c r="J45" s="29"/>
      <c r="K45" s="26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31" customFormat="1" ht="22.5" customHeight="1" x14ac:dyDescent="0.55000000000000004">
      <c r="A46" s="25"/>
      <c r="B46" s="26"/>
      <c r="C46" s="25"/>
      <c r="D46" s="27"/>
      <c r="E46" s="25"/>
      <c r="F46" s="28"/>
      <c r="G46" s="25"/>
      <c r="H46" s="28"/>
      <c r="I46" s="25"/>
      <c r="J46" s="29"/>
      <c r="K46" s="26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51" customFormat="1" ht="20.25" customHeight="1" x14ac:dyDescent="0.4">
      <c r="A47" s="77" t="s">
        <v>0</v>
      </c>
      <c r="B47" s="38"/>
      <c r="C47" s="79" t="s">
        <v>1</v>
      </c>
      <c r="D47" s="81" t="s">
        <v>2</v>
      </c>
      <c r="E47" s="82"/>
      <c r="F47" s="81" t="s">
        <v>3</v>
      </c>
      <c r="G47" s="82"/>
      <c r="H47" s="81" t="s">
        <v>4</v>
      </c>
      <c r="I47" s="82"/>
      <c r="J47" s="85" t="s">
        <v>5</v>
      </c>
      <c r="K47" s="87" t="s">
        <v>6</v>
      </c>
    </row>
    <row r="48" spans="1:26" s="51" customFormat="1" ht="24" customHeight="1" x14ac:dyDescent="0.4">
      <c r="A48" s="78"/>
      <c r="B48" s="39"/>
      <c r="C48" s="80"/>
      <c r="D48" s="83"/>
      <c r="E48" s="84"/>
      <c r="F48" s="83"/>
      <c r="G48" s="84"/>
      <c r="H48" s="83"/>
      <c r="I48" s="84"/>
      <c r="J48" s="86"/>
      <c r="K48" s="80"/>
    </row>
    <row r="49" spans="1:26" s="51" customFormat="1" ht="21" customHeight="1" x14ac:dyDescent="0.55000000000000004">
      <c r="A49" s="88">
        <v>4</v>
      </c>
      <c r="B49" s="62" t="s">
        <v>36</v>
      </c>
      <c r="C49" s="63"/>
      <c r="D49" s="172" t="s">
        <v>44</v>
      </c>
      <c r="E49" s="173"/>
      <c r="F49" s="95"/>
      <c r="G49" s="96"/>
      <c r="H49" s="99"/>
      <c r="I49" s="100"/>
      <c r="J49" s="103"/>
      <c r="K49" s="178" t="s">
        <v>52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1" customFormat="1" ht="21" customHeight="1" x14ac:dyDescent="0.4">
      <c r="A50" s="88"/>
      <c r="B50" s="66" t="s">
        <v>37</v>
      </c>
      <c r="C50" s="67"/>
      <c r="D50" s="174"/>
      <c r="E50" s="175"/>
      <c r="F50" s="97"/>
      <c r="G50" s="98"/>
      <c r="H50" s="101"/>
      <c r="I50" s="102"/>
      <c r="J50" s="104"/>
      <c r="K50" s="17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1" customFormat="1" ht="21.75" customHeight="1" x14ac:dyDescent="0.55000000000000004">
      <c r="A51" s="88"/>
      <c r="B51" s="52" t="s">
        <v>38</v>
      </c>
      <c r="C51" s="53"/>
      <c r="D51" s="176" t="s">
        <v>43</v>
      </c>
      <c r="E51" s="177"/>
      <c r="F51" s="105"/>
      <c r="G51" s="106"/>
      <c r="H51" s="107"/>
      <c r="I51" s="108"/>
      <c r="J51" s="32"/>
      <c r="K51" s="17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51" customFormat="1" ht="21.75" customHeight="1" x14ac:dyDescent="0.55000000000000004">
      <c r="A52" s="89"/>
      <c r="B52" s="73" t="s">
        <v>39</v>
      </c>
      <c r="C52" s="74"/>
      <c r="D52" s="109"/>
      <c r="E52" s="110"/>
      <c r="F52" s="107">
        <v>26100000</v>
      </c>
      <c r="G52" s="108"/>
      <c r="H52" s="107" t="s">
        <v>20</v>
      </c>
      <c r="I52" s="108"/>
      <c r="J52" s="32"/>
      <c r="K52" s="17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s="60" customFormat="1" ht="21.75" customHeight="1" x14ac:dyDescent="0.55000000000000004">
      <c r="A53" s="89"/>
      <c r="B53" s="115" t="s">
        <v>40</v>
      </c>
      <c r="C53" s="116"/>
      <c r="D53" s="58"/>
      <c r="E53" s="59"/>
      <c r="F53" s="56"/>
      <c r="G53" s="57"/>
      <c r="H53" s="56"/>
      <c r="I53" s="57"/>
      <c r="J53" s="32"/>
      <c r="K53" s="17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51" customFormat="1" ht="21.75" customHeight="1" x14ac:dyDescent="0.55000000000000004">
      <c r="A54" s="89"/>
      <c r="B54" s="75" t="s">
        <v>46</v>
      </c>
      <c r="C54" s="76"/>
      <c r="D54" s="48"/>
      <c r="E54" s="49"/>
      <c r="F54" s="46"/>
      <c r="G54" s="47"/>
      <c r="H54" s="56" t="s">
        <v>47</v>
      </c>
      <c r="I54" s="57"/>
      <c r="J54" s="32"/>
      <c r="K54" s="17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s="51" customFormat="1" ht="21.75" customHeight="1" x14ac:dyDescent="0.55000000000000004">
      <c r="A55" s="90"/>
      <c r="B55" s="42"/>
      <c r="C55" s="50" t="s">
        <v>19</v>
      </c>
      <c r="D55" s="111"/>
      <c r="E55" s="112"/>
      <c r="F55" s="113">
        <f>SUM(F52)</f>
        <v>26100000</v>
      </c>
      <c r="G55" s="114"/>
      <c r="H55" s="68">
        <f>SUM(H52)</f>
        <v>0</v>
      </c>
      <c r="I55" s="69"/>
      <c r="J55" s="54">
        <f>H55*100/F55</f>
        <v>0</v>
      </c>
      <c r="K55" s="5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1.25" customHeight="1" x14ac:dyDescent="0.4"/>
    <row r="57" spans="1:26" ht="18" customHeight="1" x14ac:dyDescent="0.5">
      <c r="A57" s="72" t="s">
        <v>48</v>
      </c>
      <c r="B57" s="70" t="s">
        <v>50</v>
      </c>
      <c r="C57" s="70"/>
      <c r="D57" s="70"/>
      <c r="E57" s="70"/>
      <c r="F57" s="71"/>
      <c r="G57" s="71"/>
      <c r="H57" s="71"/>
      <c r="I57" s="71"/>
      <c r="J57" s="71"/>
    </row>
    <row r="58" spans="1:26" ht="19.5" customHeight="1" x14ac:dyDescent="0.5">
      <c r="A58" s="71"/>
      <c r="B58" s="70" t="s">
        <v>51</v>
      </c>
      <c r="C58" s="70"/>
      <c r="D58" s="70"/>
      <c r="E58" s="70"/>
      <c r="F58" s="71"/>
      <c r="G58" s="71"/>
      <c r="H58" s="71"/>
      <c r="I58" s="71"/>
      <c r="J58" s="71"/>
    </row>
    <row r="59" spans="1:26" ht="18.75" customHeight="1" x14ac:dyDescent="0.5">
      <c r="A59" s="71"/>
      <c r="B59" s="180" t="s">
        <v>49</v>
      </c>
      <c r="C59" s="180"/>
      <c r="D59" s="71"/>
      <c r="E59" s="71"/>
      <c r="F59" s="71"/>
      <c r="G59" s="71"/>
      <c r="H59" s="71"/>
      <c r="I59" s="71"/>
      <c r="J59" s="71"/>
    </row>
  </sheetData>
  <mergeCells count="145">
    <mergeCell ref="D16:E16"/>
    <mergeCell ref="F43:G43"/>
    <mergeCell ref="H43:I43"/>
    <mergeCell ref="B41:C41"/>
    <mergeCell ref="B42:C42"/>
    <mergeCell ref="D42:E42"/>
    <mergeCell ref="F42:G42"/>
    <mergeCell ref="H42:I42"/>
    <mergeCell ref="B43:C43"/>
    <mergeCell ref="D43:E43"/>
    <mergeCell ref="D41:E41"/>
    <mergeCell ref="F41:G41"/>
    <mergeCell ref="D39:E39"/>
    <mergeCell ref="F39:G39"/>
    <mergeCell ref="H39:I39"/>
    <mergeCell ref="D40:E40"/>
    <mergeCell ref="F40:G40"/>
    <mergeCell ref="H40:I40"/>
    <mergeCell ref="H41:I41"/>
    <mergeCell ref="F38:G38"/>
    <mergeCell ref="H38:I38"/>
    <mergeCell ref="F33:G33"/>
    <mergeCell ref="D33:E33"/>
    <mergeCell ref="D34:E34"/>
    <mergeCell ref="H4:I5"/>
    <mergeCell ref="J4:J5"/>
    <mergeCell ref="A4:A5"/>
    <mergeCell ref="A6:A18"/>
    <mergeCell ref="A1:K1"/>
    <mergeCell ref="A2:K2"/>
    <mergeCell ref="A3:K3"/>
    <mergeCell ref="C4:C5"/>
    <mergeCell ref="F4:G5"/>
    <mergeCell ref="K4:K5"/>
    <mergeCell ref="B6:C6"/>
    <mergeCell ref="F6:G6"/>
    <mergeCell ref="H6:I6"/>
    <mergeCell ref="F7:G7"/>
    <mergeCell ref="H7:I7"/>
    <mergeCell ref="F8:G8"/>
    <mergeCell ref="H8:I8"/>
    <mergeCell ref="H9:I9"/>
    <mergeCell ref="D4:E5"/>
    <mergeCell ref="B7:C7"/>
    <mergeCell ref="D8:E8"/>
    <mergeCell ref="D9:E9"/>
    <mergeCell ref="D10:E10"/>
    <mergeCell ref="B16:C16"/>
    <mergeCell ref="F34:G34"/>
    <mergeCell ref="H34:I34"/>
    <mergeCell ref="D35:E35"/>
    <mergeCell ref="F35:G35"/>
    <mergeCell ref="H35:I35"/>
    <mergeCell ref="B17:C17"/>
    <mergeCell ref="B18:C18"/>
    <mergeCell ref="F18:G18"/>
    <mergeCell ref="D17:E17"/>
    <mergeCell ref="D18:E18"/>
    <mergeCell ref="H17:I17"/>
    <mergeCell ref="H18:I18"/>
    <mergeCell ref="D30:E30"/>
    <mergeCell ref="F30:G30"/>
    <mergeCell ref="H30:I30"/>
    <mergeCell ref="H33:I33"/>
    <mergeCell ref="H10:I10"/>
    <mergeCell ref="H11:I11"/>
    <mergeCell ref="H12:I12"/>
    <mergeCell ref="H13:I13"/>
    <mergeCell ref="H14:I14"/>
    <mergeCell ref="H15:I15"/>
    <mergeCell ref="H16:I16"/>
    <mergeCell ref="F16:G16"/>
    <mergeCell ref="F17:G17"/>
    <mergeCell ref="F9:G9"/>
    <mergeCell ref="F10:G10"/>
    <mergeCell ref="F11:G11"/>
    <mergeCell ref="F12:G12"/>
    <mergeCell ref="F13:G13"/>
    <mergeCell ref="F14:G14"/>
    <mergeCell ref="F15:G15"/>
    <mergeCell ref="D6:E6"/>
    <mergeCell ref="D7:E7"/>
    <mergeCell ref="D12:E12"/>
    <mergeCell ref="D13:E13"/>
    <mergeCell ref="D14:E14"/>
    <mergeCell ref="D15:E15"/>
    <mergeCell ref="D11:E11"/>
    <mergeCell ref="A31:A43"/>
    <mergeCell ref="H29:I29"/>
    <mergeCell ref="F29:G29"/>
    <mergeCell ref="D29:E29"/>
    <mergeCell ref="H28:I28"/>
    <mergeCell ref="F28:G28"/>
    <mergeCell ref="A26:A30"/>
    <mergeCell ref="D26:E27"/>
    <mergeCell ref="F26:G27"/>
    <mergeCell ref="H26:I27"/>
    <mergeCell ref="B31:C31"/>
    <mergeCell ref="H31:I31"/>
    <mergeCell ref="D31:E31"/>
    <mergeCell ref="F31:G31"/>
    <mergeCell ref="D32:E32"/>
    <mergeCell ref="F32:G32"/>
    <mergeCell ref="H32:I32"/>
    <mergeCell ref="D36:E36"/>
    <mergeCell ref="F36:G36"/>
    <mergeCell ref="H36:I36"/>
    <mergeCell ref="D37:E37"/>
    <mergeCell ref="F37:G37"/>
    <mergeCell ref="H37:I37"/>
    <mergeCell ref="D38:E38"/>
    <mergeCell ref="J26:J27"/>
    <mergeCell ref="K26:K27"/>
    <mergeCell ref="D28:E28"/>
    <mergeCell ref="A24:A25"/>
    <mergeCell ref="C24:C25"/>
    <mergeCell ref="D24:E25"/>
    <mergeCell ref="F24:G25"/>
    <mergeCell ref="H24:I25"/>
    <mergeCell ref="J24:J25"/>
    <mergeCell ref="K24:K25"/>
    <mergeCell ref="B52:C52"/>
    <mergeCell ref="B54:C54"/>
    <mergeCell ref="A47:A48"/>
    <mergeCell ref="C47:C48"/>
    <mergeCell ref="D47:E48"/>
    <mergeCell ref="F47:G48"/>
    <mergeCell ref="H47:I48"/>
    <mergeCell ref="J47:J48"/>
    <mergeCell ref="K47:K48"/>
    <mergeCell ref="A49:A55"/>
    <mergeCell ref="D49:E50"/>
    <mergeCell ref="F49:G50"/>
    <mergeCell ref="H49:I50"/>
    <mergeCell ref="J49:J50"/>
    <mergeCell ref="K49:K50"/>
    <mergeCell ref="D51:E51"/>
    <mergeCell ref="F51:G51"/>
    <mergeCell ref="H51:I51"/>
    <mergeCell ref="D52:E52"/>
    <mergeCell ref="F52:G52"/>
    <mergeCell ref="H52:I52"/>
    <mergeCell ref="D55:E55"/>
    <mergeCell ref="F55:G55"/>
    <mergeCell ref="B53:C53"/>
  </mergeCells>
  <printOptions horizontalCentered="1"/>
  <pageMargins left="0" right="0" top="0.55118110236220497" bottom="0.55118110236220497" header="0" footer="0"/>
  <pageSetup orientation="landscape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ไตรมาสที่ 1-2</vt:lpstr>
      <vt:lpstr>'ไตรมาสที่ 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Windows User</cp:lastModifiedBy>
  <cp:lastPrinted>2024-04-04T08:04:09Z</cp:lastPrinted>
  <dcterms:created xsi:type="dcterms:W3CDTF">2024-03-15T07:43:47Z</dcterms:created>
  <dcterms:modified xsi:type="dcterms:W3CDTF">2024-04-04T08:05:20Z</dcterms:modified>
</cp:coreProperties>
</file>